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555" windowWidth="21765" windowHeight="18240" tabRatio="563" activeTab="0"/>
  </bookViews>
  <sheets>
    <sheet name="Data" sheetId="1" r:id="rId1"/>
    <sheet name="Summary" sheetId="2" r:id="rId2"/>
  </sheets>
  <definedNames>
    <definedName name="PhilanthropyPerPupil">'Data'!#REF!</definedName>
    <definedName name="school_data">#REF!</definedName>
    <definedName name="school_name">#REF!</definedName>
    <definedName name="year_founded">#REF!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4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Subtracted out KIPP to College but not some other things.  See audit.</t>
        </r>
      </text>
    </comment>
    <comment ref="B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unless otherwise noted, all enrollment numbers come from the progress reports</t>
        </r>
      </text>
    </comment>
    <comment ref="B29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from DOE Annual Report 2007-08</t>
        </r>
      </text>
    </comment>
    <comment ref="B5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from DOE Annual Report 2007-08
</t>
        </r>
      </text>
    </comment>
    <comment ref="D40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I averaged over all four schools because KIPP seems to run more expenses through KIPP Academy.</t>
        </r>
      </text>
    </comment>
  </commentList>
</comments>
</file>

<file path=xl/sharedStrings.xml><?xml version="1.0" encoding="utf-8"?>
<sst xmlns="http://schemas.openxmlformats.org/spreadsheetml/2006/main" count="70" uniqueCount="70">
  <si>
    <t>School Name</t>
  </si>
  <si>
    <t>Total Operating Expenses</t>
  </si>
  <si>
    <t>Achievement First East New York Charter School</t>
  </si>
  <si>
    <t>Achievement First Endeavor Charter School</t>
  </si>
  <si>
    <t>Brooklyn Charter School</t>
  </si>
  <si>
    <t>Bronx Lighthouse Charter School</t>
  </si>
  <si>
    <t>Beginning with Children Charter School</t>
  </si>
  <si>
    <t>Community Roots Charter School</t>
  </si>
  <si>
    <t>East New York Preparatory Charter School</t>
  </si>
  <si>
    <t>Future Leaders Institute Charter School</t>
  </si>
  <si>
    <t>Hellenic Classical Charter School</t>
  </si>
  <si>
    <t>Hyde Leadership Charter School</t>
  </si>
  <si>
    <t>International Leadership Charter School</t>
  </si>
  <si>
    <t>KIPP Academy Charter School</t>
  </si>
  <si>
    <t>KIPP AMP Academy Charter School</t>
  </si>
  <si>
    <t>KIPP Infinity Charter School</t>
  </si>
  <si>
    <t>Manhattan Charter School</t>
  </si>
  <si>
    <t>Opportunity Charter School</t>
  </si>
  <si>
    <t>Peninsula Preparatory Academy Charter School</t>
  </si>
  <si>
    <t>Ross Global Academy Charter School</t>
  </si>
  <si>
    <t>South Bronx Charter School for International Cultures and the Arts</t>
  </si>
  <si>
    <t>Williamsburg Collegiate Charter School</t>
  </si>
  <si>
    <t>Achievement First Crown Heights Charter School</t>
  </si>
  <si>
    <t>Student Enrollment</t>
  </si>
  <si>
    <t>Harlem Children's Zone Promise Academy Charter School</t>
  </si>
  <si>
    <t>New Heights Academy Charter School</t>
  </si>
  <si>
    <t>Amber Charter School</t>
  </si>
  <si>
    <t>Bronx Charter School for Better Learning</t>
  </si>
  <si>
    <t>Bronx Charter School for Excellence</t>
  </si>
  <si>
    <t>Brooklyn Excelsior Charter School</t>
  </si>
  <si>
    <t>Community Partnership Charter School</t>
  </si>
  <si>
    <t>Excellence Charter School of Bedford Stuyvesant</t>
  </si>
  <si>
    <t>Grand Concourse Charter School</t>
  </si>
  <si>
    <t>Harbor Sciences and Arts Charter School</t>
  </si>
  <si>
    <t>Kings Collegiate Charter School</t>
  </si>
  <si>
    <t>Leadership Village Academy Charter School</t>
  </si>
  <si>
    <t>Our World Neighborhood Charter School</t>
  </si>
  <si>
    <t>UFT Charter School</t>
  </si>
  <si>
    <t>Achievement First Bushwick Charter School</t>
  </si>
  <si>
    <t>Bronx Preparatory Charter School</t>
  </si>
  <si>
    <t>Carl C. Icahn Charter School Bronx North</t>
  </si>
  <si>
    <t xml:space="preserve">Carl C. Icahn Charter School </t>
  </si>
  <si>
    <t>Family Life Charter School</t>
  </si>
  <si>
    <t>Harlem Day Charter School</t>
  </si>
  <si>
    <t>Harlem Link Charter School</t>
  </si>
  <si>
    <t>KIPP STAR College Prep Charter School</t>
  </si>
  <si>
    <t>Leadership Preparatory Charter School</t>
  </si>
  <si>
    <t>Girls Preparatory Charter School of New York</t>
  </si>
  <si>
    <t>Explore Charter School</t>
  </si>
  <si>
    <t>Harlem Village Academy Charter School</t>
  </si>
  <si>
    <t>Democracy Prep Charter School</t>
  </si>
  <si>
    <t xml:space="preserve">Harlem Children's Zone Promise Academy II Charter School </t>
  </si>
  <si>
    <t>John V. Lindsay Wildcat Academy Charter School</t>
  </si>
  <si>
    <t>Williamsburg Charter High School</t>
  </si>
  <si>
    <t>Merrick Academy/Queens Public Charter School</t>
  </si>
  <si>
    <t>Sisulu Walker Children's Academy Charter School</t>
  </si>
  <si>
    <t>Schools</t>
  </si>
  <si>
    <t>Enrollment</t>
  </si>
  <si>
    <t>Per Pupil</t>
  </si>
  <si>
    <t>Mean Per Pupil</t>
  </si>
  <si>
    <t>Median Per Pupil</t>
  </si>
  <si>
    <t>South Bronx Classical Charter School</t>
  </si>
  <si>
    <t>Renaissance Charter School</t>
  </si>
  <si>
    <t>Harriet Tubman Charter School</t>
  </si>
  <si>
    <t>Expenses</t>
  </si>
  <si>
    <t>Harlem Success Academy Charter School</t>
  </si>
  <si>
    <t>Bronx Charter School For Children</t>
  </si>
  <si>
    <t>Operating Expenses Per Pupil</t>
  </si>
  <si>
    <t>Base Funding</t>
  </si>
  <si>
    <t>Additonal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</si>
</sst>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_(&quot;$&quot;* #,##0.0_);_(&quot;$&quot;* \(#,##0.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165" fontId="0" fillId="0" borderId="0" xfId="44" applyNumberFormat="1" applyFont="1" applyAlignment="1">
      <alignment/>
    </xf>
    <xf numFmtId="164" fontId="0" fillId="0" borderId="0" xfId="42" applyNumberFormat="1" applyFont="1" applyAlignment="1">
      <alignment/>
    </xf>
    <xf numFmtId="164" fontId="21" fillId="0" borderId="0" xfId="42" applyNumberFormat="1" applyFont="1" applyAlignment="1">
      <alignment/>
    </xf>
    <xf numFmtId="3" fontId="38" fillId="0" borderId="0" xfId="0" applyNumberFormat="1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2" sqref="A2"/>
      <selection pane="bottomRight" activeCell="G25" sqref="G25"/>
    </sheetView>
  </sheetViews>
  <sheetFormatPr defaultColWidth="9.140625" defaultRowHeight="15"/>
  <cols>
    <col min="1" max="1" width="59.7109375" style="0" customWidth="1"/>
    <col min="2" max="2" width="18.57421875" style="0" bestFit="1" customWidth="1"/>
    <col min="3" max="3" width="16.140625" style="0" customWidth="1"/>
    <col min="4" max="4" width="10.7109375" style="0" customWidth="1"/>
  </cols>
  <sheetData>
    <row r="1" spans="1:4" ht="51" customHeight="1">
      <c r="A1" s="2" t="s">
        <v>0</v>
      </c>
      <c r="B1" s="2" t="s">
        <v>23</v>
      </c>
      <c r="C1" s="3" t="s">
        <v>1</v>
      </c>
      <c r="D1" s="3" t="s">
        <v>67</v>
      </c>
    </row>
    <row r="2" spans="1:4" ht="15">
      <c r="A2" s="5" t="s">
        <v>38</v>
      </c>
      <c r="B2" s="8">
        <v>344</v>
      </c>
      <c r="C2" s="4">
        <v>4199194</v>
      </c>
      <c r="D2" s="1">
        <f aca="true" t="shared" si="0" ref="D2:D39">C2/B2</f>
        <v>12206.959302325582</v>
      </c>
    </row>
    <row r="3" spans="1:4" ht="15">
      <c r="A3" s="5" t="s">
        <v>22</v>
      </c>
      <c r="B3" s="8">
        <v>577</v>
      </c>
      <c r="C3" s="4">
        <v>6924280</v>
      </c>
      <c r="D3" s="1">
        <f t="shared" si="0"/>
        <v>12000.48526863085</v>
      </c>
    </row>
    <row r="4" spans="1:4" ht="15">
      <c r="A4" s="5" t="s">
        <v>2</v>
      </c>
      <c r="B4" s="9">
        <v>332</v>
      </c>
      <c r="C4" s="4">
        <v>3766193</v>
      </c>
      <c r="D4" s="1">
        <f t="shared" si="0"/>
        <v>11343.954819277109</v>
      </c>
    </row>
    <row r="5" spans="1:4" ht="15">
      <c r="A5" s="5" t="s">
        <v>3</v>
      </c>
      <c r="B5" s="8">
        <v>166</v>
      </c>
      <c r="C5" s="4">
        <v>2306372</v>
      </c>
      <c r="D5" s="1">
        <f t="shared" si="0"/>
        <v>13893.807228915663</v>
      </c>
    </row>
    <row r="6" spans="1:4" ht="15">
      <c r="A6" s="5" t="s">
        <v>26</v>
      </c>
      <c r="B6" s="8">
        <v>367</v>
      </c>
      <c r="C6" s="4">
        <v>4407153</v>
      </c>
      <c r="D6" s="1">
        <f t="shared" si="0"/>
        <v>12008.59128065395</v>
      </c>
    </row>
    <row r="7" spans="1:4" ht="15">
      <c r="A7" s="5" t="s">
        <v>6</v>
      </c>
      <c r="B7" s="8">
        <v>445</v>
      </c>
      <c r="C7" s="4">
        <v>5598942</v>
      </c>
      <c r="D7" s="1">
        <f t="shared" si="0"/>
        <v>12581.89213483146</v>
      </c>
    </row>
    <row r="8" spans="1:4" ht="15">
      <c r="A8" s="5" t="s">
        <v>27</v>
      </c>
      <c r="B8" s="8">
        <v>283</v>
      </c>
      <c r="C8" s="4">
        <v>3013018</v>
      </c>
      <c r="D8" s="1">
        <f t="shared" si="0"/>
        <v>10646.706713780919</v>
      </c>
    </row>
    <row r="9" spans="1:4" ht="15">
      <c r="A9" s="5" t="s">
        <v>66</v>
      </c>
      <c r="B9" s="8">
        <v>319</v>
      </c>
      <c r="C9" s="4">
        <v>3951509</v>
      </c>
      <c r="D9" s="1">
        <f t="shared" si="0"/>
        <v>12387.17554858934</v>
      </c>
    </row>
    <row r="10" spans="1:4" ht="15">
      <c r="A10" s="5" t="s">
        <v>28</v>
      </c>
      <c r="B10" s="8">
        <v>253</v>
      </c>
      <c r="C10" s="4">
        <v>3553574</v>
      </c>
      <c r="D10" s="1">
        <f t="shared" si="0"/>
        <v>14045.747035573122</v>
      </c>
    </row>
    <row r="11" spans="1:4" ht="15">
      <c r="A11" s="5" t="s">
        <v>5</v>
      </c>
      <c r="B11" s="8">
        <v>327</v>
      </c>
      <c r="C11" s="4">
        <v>4277655</v>
      </c>
      <c r="D11" s="1">
        <f t="shared" si="0"/>
        <v>13081.51376146789</v>
      </c>
    </row>
    <row r="12" spans="1:4" ht="15">
      <c r="A12" s="5" t="s">
        <v>39</v>
      </c>
      <c r="B12" s="8">
        <v>577</v>
      </c>
      <c r="C12" s="4">
        <v>8670052</v>
      </c>
      <c r="D12" s="1">
        <f t="shared" si="0"/>
        <v>15026.086655112651</v>
      </c>
    </row>
    <row r="13" spans="1:4" ht="15">
      <c r="A13" s="5" t="s">
        <v>4</v>
      </c>
      <c r="B13" s="8">
        <v>228</v>
      </c>
      <c r="C13" s="4">
        <v>2921792</v>
      </c>
      <c r="D13" s="1">
        <f t="shared" si="0"/>
        <v>12814.877192982456</v>
      </c>
    </row>
    <row r="14" spans="1:4" ht="15">
      <c r="A14" s="5" t="s">
        <v>29</v>
      </c>
      <c r="B14" s="8">
        <v>667</v>
      </c>
      <c r="C14" s="4">
        <v>8749666</v>
      </c>
      <c r="D14" s="1">
        <f t="shared" si="0"/>
        <v>13117.940029985008</v>
      </c>
    </row>
    <row r="15" spans="1:4" ht="15">
      <c r="A15" s="5" t="s">
        <v>41</v>
      </c>
      <c r="B15" s="8">
        <v>312</v>
      </c>
      <c r="C15" s="4">
        <v>3885040</v>
      </c>
      <c r="D15" s="1">
        <f t="shared" si="0"/>
        <v>12452.051282051281</v>
      </c>
    </row>
    <row r="16" spans="1:4" ht="15">
      <c r="A16" s="6" t="s">
        <v>40</v>
      </c>
      <c r="B16" s="8">
        <v>111</v>
      </c>
      <c r="C16" s="4">
        <v>1371839</v>
      </c>
      <c r="D16" s="1">
        <f t="shared" si="0"/>
        <v>12358.90990990991</v>
      </c>
    </row>
    <row r="17" spans="1:4" ht="15">
      <c r="A17" s="5" t="s">
        <v>30</v>
      </c>
      <c r="B17" s="8">
        <v>281</v>
      </c>
      <c r="C17" s="4">
        <v>3292750</v>
      </c>
      <c r="D17" s="1">
        <f t="shared" si="0"/>
        <v>11717.97153024911</v>
      </c>
    </row>
    <row r="18" spans="1:4" ht="15">
      <c r="A18" s="5" t="s">
        <v>7</v>
      </c>
      <c r="B18" s="8">
        <v>151</v>
      </c>
      <c r="C18" s="4">
        <v>1926759</v>
      </c>
      <c r="D18" s="1">
        <f t="shared" si="0"/>
        <v>12759.993377483444</v>
      </c>
    </row>
    <row r="19" spans="1:4" ht="15">
      <c r="A19" t="s">
        <v>50</v>
      </c>
      <c r="B19" s="8">
        <v>197</v>
      </c>
      <c r="C19" s="4">
        <v>3130296</v>
      </c>
      <c r="D19" s="1">
        <f t="shared" si="0"/>
        <v>15889.827411167513</v>
      </c>
    </row>
    <row r="20" spans="1:4" ht="15">
      <c r="A20" s="5" t="s">
        <v>8</v>
      </c>
      <c r="B20" s="9">
        <v>137</v>
      </c>
      <c r="C20" s="4">
        <v>1647618</v>
      </c>
      <c r="D20" s="1">
        <f t="shared" si="0"/>
        <v>12026.408759124088</v>
      </c>
    </row>
    <row r="21" spans="1:4" ht="15">
      <c r="A21" s="5" t="s">
        <v>31</v>
      </c>
      <c r="B21" s="8">
        <v>221</v>
      </c>
      <c r="C21" s="4">
        <v>3513471</v>
      </c>
      <c r="D21" s="1">
        <f t="shared" si="0"/>
        <v>15898.058823529413</v>
      </c>
    </row>
    <row r="22" spans="1:4" ht="15">
      <c r="A22" t="s">
        <v>48</v>
      </c>
      <c r="B22" s="8">
        <v>418</v>
      </c>
      <c r="C22" s="4">
        <v>5536484</v>
      </c>
      <c r="D22" s="1">
        <f t="shared" si="0"/>
        <v>13245.177033492822</v>
      </c>
    </row>
    <row r="23" spans="1:4" ht="15">
      <c r="A23" s="5" t="s">
        <v>42</v>
      </c>
      <c r="B23" s="8">
        <v>282</v>
      </c>
      <c r="C23" s="4">
        <v>3744744</v>
      </c>
      <c r="D23" s="1">
        <f t="shared" si="0"/>
        <v>13279.234042553191</v>
      </c>
    </row>
    <row r="24" spans="1:4" ht="15">
      <c r="A24" s="5" t="s">
        <v>9</v>
      </c>
      <c r="B24" s="8">
        <v>294</v>
      </c>
      <c r="C24" s="4">
        <v>4567218</v>
      </c>
      <c r="D24" s="1">
        <f t="shared" si="0"/>
        <v>15534.755102040815</v>
      </c>
    </row>
    <row r="25" spans="1:4" ht="15">
      <c r="A25" t="s">
        <v>47</v>
      </c>
      <c r="B25" s="8">
        <v>175</v>
      </c>
      <c r="C25" s="4">
        <v>2735830</v>
      </c>
      <c r="D25" s="1">
        <f t="shared" si="0"/>
        <v>15633.314285714287</v>
      </c>
    </row>
    <row r="26" spans="1:4" ht="15">
      <c r="A26" s="5" t="s">
        <v>32</v>
      </c>
      <c r="B26" s="8">
        <v>340</v>
      </c>
      <c r="C26" s="4">
        <v>4338868</v>
      </c>
      <c r="D26" s="1">
        <f t="shared" si="0"/>
        <v>12761.376470588235</v>
      </c>
    </row>
    <row r="27" spans="1:4" ht="15">
      <c r="A27" s="6" t="s">
        <v>33</v>
      </c>
      <c r="B27" s="8">
        <v>208</v>
      </c>
      <c r="C27" s="4">
        <v>2661762</v>
      </c>
      <c r="D27" s="1">
        <f t="shared" si="0"/>
        <v>12796.932692307691</v>
      </c>
    </row>
    <row r="28" spans="1:4" ht="15">
      <c r="A28" s="5" t="s">
        <v>24</v>
      </c>
      <c r="B28" s="8">
        <v>505</v>
      </c>
      <c r="C28" s="4">
        <v>9197733</v>
      </c>
      <c r="D28" s="1">
        <f t="shared" si="0"/>
        <v>18213.332673267327</v>
      </c>
    </row>
    <row r="29" spans="1:4" ht="15">
      <c r="A29" s="6" t="s">
        <v>51</v>
      </c>
      <c r="B29" s="8">
        <v>203</v>
      </c>
      <c r="C29" s="4">
        <v>3082562</v>
      </c>
      <c r="D29" s="1">
        <f t="shared" si="0"/>
        <v>15185.034482758621</v>
      </c>
    </row>
    <row r="30" spans="1:4" ht="15">
      <c r="A30" s="5" t="s">
        <v>43</v>
      </c>
      <c r="B30" s="8">
        <v>240</v>
      </c>
      <c r="C30" s="4">
        <v>4998353</v>
      </c>
      <c r="D30" s="1">
        <f t="shared" si="0"/>
        <v>20826.470833333333</v>
      </c>
    </row>
    <row r="31" spans="1:4" ht="15">
      <c r="A31" s="5" t="s">
        <v>44</v>
      </c>
      <c r="B31" s="8">
        <v>205</v>
      </c>
      <c r="C31" s="4">
        <v>2836380</v>
      </c>
      <c r="D31" s="1">
        <f t="shared" si="0"/>
        <v>13836</v>
      </c>
    </row>
    <row r="32" spans="1:4" ht="15">
      <c r="A32" s="5" t="s">
        <v>65</v>
      </c>
      <c r="B32" s="8">
        <v>273</v>
      </c>
      <c r="C32" s="4">
        <v>3836578</v>
      </c>
      <c r="D32" s="1">
        <f t="shared" si="0"/>
        <v>14053.399267399267</v>
      </c>
    </row>
    <row r="33" spans="1:4" ht="15">
      <c r="A33" t="s">
        <v>49</v>
      </c>
      <c r="B33" s="8">
        <v>224</v>
      </c>
      <c r="C33" s="4">
        <v>2751024</v>
      </c>
      <c r="D33" s="1">
        <f t="shared" si="0"/>
        <v>12281.357142857143</v>
      </c>
    </row>
    <row r="34" spans="1:4" ht="15">
      <c r="A34" t="s">
        <v>63</v>
      </c>
      <c r="B34" s="8">
        <v>431</v>
      </c>
      <c r="C34" s="4">
        <v>4965123</v>
      </c>
      <c r="D34" s="1">
        <f t="shared" si="0"/>
        <v>11520.006960556844</v>
      </c>
    </row>
    <row r="35" spans="1:4" ht="15">
      <c r="A35" s="5" t="s">
        <v>10</v>
      </c>
      <c r="B35" s="8">
        <v>248</v>
      </c>
      <c r="C35" s="4">
        <v>2983871</v>
      </c>
      <c r="D35" s="1">
        <f t="shared" si="0"/>
        <v>12031.737903225807</v>
      </c>
    </row>
    <row r="36" spans="1:4" ht="15">
      <c r="A36" s="5" t="s">
        <v>11</v>
      </c>
      <c r="B36" s="8">
        <v>318</v>
      </c>
      <c r="C36" s="4">
        <v>4000971</v>
      </c>
      <c r="D36" s="1">
        <f t="shared" si="0"/>
        <v>12581.669811320755</v>
      </c>
    </row>
    <row r="37" spans="1:4" ht="15">
      <c r="A37" s="5" t="s">
        <v>12</v>
      </c>
      <c r="B37" s="8">
        <v>176</v>
      </c>
      <c r="C37" s="4">
        <v>2490871</v>
      </c>
      <c r="D37" s="1">
        <f t="shared" si="0"/>
        <v>14152.676136363636</v>
      </c>
    </row>
    <row r="38" spans="1:4" ht="15">
      <c r="A38" t="s">
        <v>52</v>
      </c>
      <c r="B38" s="8">
        <v>475</v>
      </c>
      <c r="C38" s="4">
        <v>6421762</v>
      </c>
      <c r="D38" s="1">
        <f t="shared" si="0"/>
        <v>13519.498947368422</v>
      </c>
    </row>
    <row r="39" spans="1:4" ht="15">
      <c r="A39" s="5" t="s">
        <v>34</v>
      </c>
      <c r="B39" s="8">
        <v>75</v>
      </c>
      <c r="C39" s="4">
        <v>1114294</v>
      </c>
      <c r="D39" s="1">
        <f t="shared" si="0"/>
        <v>14857.253333333334</v>
      </c>
    </row>
    <row r="40" spans="1:4" ht="15">
      <c r="A40" s="5" t="s">
        <v>13</v>
      </c>
      <c r="B40" s="8">
        <v>244</v>
      </c>
      <c r="C40" s="4">
        <f>6295574-1604240</f>
        <v>4691334</v>
      </c>
      <c r="D40" s="10">
        <f>SUM($C$40:$C$43)/SUM($B$40:$B$43)</f>
        <v>15603.920792079209</v>
      </c>
    </row>
    <row r="41" spans="1:4" ht="15">
      <c r="A41" s="5" t="s">
        <v>14</v>
      </c>
      <c r="B41" s="8">
        <v>186</v>
      </c>
      <c r="C41" s="4">
        <v>2687306</v>
      </c>
      <c r="D41" s="10">
        <f>SUM($C$40:$C$43)/SUM($B$40:$B$43)</f>
        <v>15603.920792079209</v>
      </c>
    </row>
    <row r="42" spans="1:4" ht="15">
      <c r="A42" s="5" t="s">
        <v>15</v>
      </c>
      <c r="B42" s="8">
        <v>208</v>
      </c>
      <c r="C42" s="4">
        <v>2944920</v>
      </c>
      <c r="D42" s="10">
        <f>SUM($C$40:$C$43)/SUM($B$40:$B$43)</f>
        <v>15603.920792079209</v>
      </c>
    </row>
    <row r="43" spans="1:4" ht="15">
      <c r="A43" s="5" t="s">
        <v>45</v>
      </c>
      <c r="B43" s="8">
        <v>271</v>
      </c>
      <c r="C43" s="4">
        <v>3860404</v>
      </c>
      <c r="D43" s="10">
        <f>SUM($C$40:$C$43)/SUM($B$40:$B$43)</f>
        <v>15603.920792079209</v>
      </c>
    </row>
    <row r="44" spans="1:4" ht="15">
      <c r="A44" s="5" t="s">
        <v>46</v>
      </c>
      <c r="B44" s="8">
        <v>169</v>
      </c>
      <c r="C44" s="4">
        <v>2230996</v>
      </c>
      <c r="D44" s="1">
        <f aca="true" t="shared" si="1" ref="D44:D59">C44/B44</f>
        <v>13201.15976331361</v>
      </c>
    </row>
    <row r="45" spans="1:4" ht="15">
      <c r="A45" s="5" t="s">
        <v>35</v>
      </c>
      <c r="B45" s="8">
        <v>152</v>
      </c>
      <c r="C45" s="4">
        <v>1692495</v>
      </c>
      <c r="D45" s="1">
        <f t="shared" si="1"/>
        <v>11134.83552631579</v>
      </c>
    </row>
    <row r="46" spans="1:4" ht="15">
      <c r="A46" s="5" t="s">
        <v>16</v>
      </c>
      <c r="B46" s="8">
        <v>155</v>
      </c>
      <c r="C46" s="4">
        <v>1853099</v>
      </c>
      <c r="D46" s="1">
        <f t="shared" si="1"/>
        <v>11955.477419354838</v>
      </c>
    </row>
    <row r="47" spans="1:4" ht="15">
      <c r="A47" t="s">
        <v>54</v>
      </c>
      <c r="B47" s="8">
        <v>495</v>
      </c>
      <c r="C47" s="4">
        <v>5718790</v>
      </c>
      <c r="D47" s="1">
        <f t="shared" si="1"/>
        <v>11553.111111111111</v>
      </c>
    </row>
    <row r="48" spans="1:4" ht="15">
      <c r="A48" s="5" t="s">
        <v>25</v>
      </c>
      <c r="B48" s="8">
        <v>384</v>
      </c>
      <c r="C48" s="4">
        <v>4586847</v>
      </c>
      <c r="D48" s="1">
        <f t="shared" si="1"/>
        <v>11944.9140625</v>
      </c>
    </row>
    <row r="49" spans="1:4" ht="15">
      <c r="A49" s="5" t="s">
        <v>17</v>
      </c>
      <c r="B49" s="8">
        <v>268</v>
      </c>
      <c r="C49" s="4">
        <v>6408729</v>
      </c>
      <c r="D49" s="1">
        <f t="shared" si="1"/>
        <v>23913.167910447763</v>
      </c>
    </row>
    <row r="50" spans="1:4" ht="15">
      <c r="A50" s="5" t="s">
        <v>36</v>
      </c>
      <c r="B50" s="8">
        <v>695</v>
      </c>
      <c r="C50" s="4">
        <v>7755202</v>
      </c>
      <c r="D50" s="1">
        <f t="shared" si="1"/>
        <v>11158.564028776978</v>
      </c>
    </row>
    <row r="51" spans="1:4" ht="15">
      <c r="A51" s="5" t="s">
        <v>18</v>
      </c>
      <c r="B51" s="8">
        <v>299</v>
      </c>
      <c r="C51" s="4">
        <v>2945275</v>
      </c>
      <c r="D51" s="1">
        <f t="shared" si="1"/>
        <v>9850.418060200669</v>
      </c>
    </row>
    <row r="52" spans="1:4" ht="15">
      <c r="A52" s="5" t="s">
        <v>62</v>
      </c>
      <c r="B52" s="8">
        <v>526</v>
      </c>
      <c r="C52" s="4">
        <v>6600079</v>
      </c>
      <c r="D52" s="1">
        <f t="shared" si="1"/>
        <v>12547.678707224335</v>
      </c>
    </row>
    <row r="53" spans="1:4" ht="15">
      <c r="A53" s="5" t="s">
        <v>19</v>
      </c>
      <c r="B53" s="8">
        <v>210</v>
      </c>
      <c r="C53" s="4">
        <v>3152476</v>
      </c>
      <c r="D53" s="1">
        <f t="shared" si="1"/>
        <v>15011.790476190476</v>
      </c>
    </row>
    <row r="54" spans="1:4" ht="15">
      <c r="A54" t="s">
        <v>55</v>
      </c>
      <c r="B54" s="8">
        <v>261</v>
      </c>
      <c r="C54" s="4">
        <v>3475623</v>
      </c>
      <c r="D54" s="1">
        <f t="shared" si="1"/>
        <v>13316.563218390804</v>
      </c>
    </row>
    <row r="55" spans="1:4" ht="15">
      <c r="A55" s="6" t="s">
        <v>20</v>
      </c>
      <c r="B55" s="8">
        <v>266</v>
      </c>
      <c r="C55" s="4">
        <v>3483573</v>
      </c>
      <c r="D55" s="1">
        <f t="shared" si="1"/>
        <v>13096.13909774436</v>
      </c>
    </row>
    <row r="56" spans="1:4" ht="15">
      <c r="A56" s="6" t="s">
        <v>61</v>
      </c>
      <c r="B56" s="8">
        <v>189</v>
      </c>
      <c r="C56" s="4">
        <v>1917694</v>
      </c>
      <c r="D56" s="1">
        <f t="shared" si="1"/>
        <v>10146.5291005291</v>
      </c>
    </row>
    <row r="57" spans="1:4" ht="15">
      <c r="A57" s="5" t="s">
        <v>37</v>
      </c>
      <c r="B57" s="8">
        <v>541</v>
      </c>
      <c r="C57" s="4">
        <v>7295536</v>
      </c>
      <c r="D57" s="1">
        <f t="shared" si="1"/>
        <v>13485.279112754159</v>
      </c>
    </row>
    <row r="58" spans="1:4" ht="15">
      <c r="A58" t="s">
        <v>53</v>
      </c>
      <c r="B58" s="8">
        <v>591</v>
      </c>
      <c r="C58" s="4">
        <v>7217561</v>
      </c>
      <c r="D58" s="1">
        <f t="shared" si="1"/>
        <v>12212.455160744501</v>
      </c>
    </row>
    <row r="59" spans="1:4" ht="15">
      <c r="A59" s="5" t="s">
        <v>21</v>
      </c>
      <c r="B59" s="8">
        <v>185</v>
      </c>
      <c r="C59" s="4">
        <v>2340609</v>
      </c>
      <c r="D59" s="1">
        <f t="shared" si="1"/>
        <v>12651.940540540541</v>
      </c>
    </row>
  </sheetData>
  <sheetProtection/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4" sqref="B13:B14"/>
    </sheetView>
  </sheetViews>
  <sheetFormatPr defaultColWidth="9.140625" defaultRowHeight="15"/>
  <cols>
    <col min="1" max="1" width="18.28125" style="0" customWidth="1"/>
    <col min="2" max="2" width="16.28125" style="0" bestFit="1" customWidth="1"/>
  </cols>
  <sheetData>
    <row r="1" spans="1:2" ht="15">
      <c r="A1" t="s">
        <v>56</v>
      </c>
      <c r="B1" s="4">
        <f>COUNT(Data!D2:D59)</f>
        <v>58</v>
      </c>
    </row>
    <row r="2" spans="1:2" ht="15">
      <c r="A2" t="s">
        <v>64</v>
      </c>
      <c r="B2" s="11">
        <f>SUM(Data!C2:C59)</f>
        <v>236230149</v>
      </c>
    </row>
    <row r="3" spans="1:2" ht="15">
      <c r="A3" t="s">
        <v>57</v>
      </c>
      <c r="B3" s="4">
        <f>SUM(Data!B2:B59)</f>
        <v>17680</v>
      </c>
    </row>
    <row r="4" spans="1:2" ht="15">
      <c r="A4" t="s">
        <v>58</v>
      </c>
      <c r="B4" s="7">
        <f>B2/B3</f>
        <v>13361.433766968326</v>
      </c>
    </row>
    <row r="6" spans="1:2" ht="15">
      <c r="A6" t="s">
        <v>59</v>
      </c>
      <c r="B6" s="7">
        <f>AVERAGE(Data!$D$2:$D$59)</f>
        <v>13520.06709738928</v>
      </c>
    </row>
    <row r="7" spans="1:2" ht="15">
      <c r="A7" t="s">
        <v>60</v>
      </c>
      <c r="B7" s="7">
        <f>MEDIAN(Data!$D$2:$D$59)</f>
        <v>12948.195477225174</v>
      </c>
    </row>
    <row r="9" spans="1:2" ht="15">
      <c r="A9" t="s">
        <v>68</v>
      </c>
      <c r="B9" s="11">
        <v>11023</v>
      </c>
    </row>
    <row r="10" spans="1:2" ht="15">
      <c r="A10" t="s">
        <v>69</v>
      </c>
      <c r="B10" s="12">
        <f>B4-B9</f>
        <v>2338.4337669683264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2009-05-16T16:20:31Z</dcterms:modified>
  <cp:category/>
  <cp:version/>
  <cp:contentType/>
  <cp:contentStatus/>
</cp:coreProperties>
</file>